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b8b9c12dc79758f/BOOK - OCTOBER 2025/"/>
    </mc:Choice>
  </mc:AlternateContent>
  <xr:revisionPtr revIDLastSave="306" documentId="8_{218C6197-0CC1-4DD8-9AD2-C092C3EF21CC}" xr6:coauthVersionLast="47" xr6:coauthVersionMax="47" xr10:uidLastSave="{B5825BB2-CA2B-4667-97E4-6342CE6E0E63}"/>
  <workbookProtection workbookAlgorithmName="SHA-512" workbookHashValue="p6z9CihyhBdCkxoDYi2LMzfTMniYRAZrIdPvtlc9oU1o0FumKE+V9+cl9EMIRuViHVdgTi6EY9AvSGsv7a/VQw==" workbookSaltValue="za4OvPtNouL1/6DTHFz34A==" workbookSpinCount="100000" lockStructure="1"/>
  <bookViews>
    <workbookView xWindow="-120" yWindow="-120" windowWidth="29040" windowHeight="15720" activeTab="2" xr2:uid="{9E40CA92-A69E-4494-AEC8-4878EBD480A8}"/>
  </bookViews>
  <sheets>
    <sheet name="ENTRIES" sheetId="3" r:id="rId1"/>
    <sheet name="Per Ball and Short Game" sheetId="1" r:id="rId2"/>
    <sheet name="Allocatio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8" i="3" l="1"/>
  <c r="F15" i="2"/>
  <c r="F14" i="2"/>
  <c r="F13" i="2"/>
  <c r="F20" i="2"/>
  <c r="E18" i="1"/>
  <c r="E21" i="1"/>
  <c r="E22" i="1"/>
  <c r="E20" i="1"/>
  <c r="E8" i="1"/>
  <c r="E12" i="1" s="1"/>
  <c r="E26" i="1" s="1"/>
  <c r="E24" i="1" l="1"/>
  <c r="E27" i="1" s="1"/>
  <c r="E29" i="1" s="1"/>
  <c r="F9" i="2" s="1"/>
  <c r="F11" i="2" s="1"/>
  <c r="F22" i="2"/>
  <c r="F8" i="2"/>
  <c r="F24" i="2" l="1"/>
  <c r="F17" i="2"/>
  <c r="F30" i="2" s="1"/>
  <c r="F41" i="2" s="1"/>
  <c r="F16" i="2"/>
  <c r="F28" i="2" s="1"/>
  <c r="F39" i="2" l="1"/>
  <c r="F37" i="2"/>
  <c r="F35" i="2"/>
</calcChain>
</file>

<file path=xl/sharedStrings.xml><?xml version="1.0" encoding="utf-8"?>
<sst xmlns="http://schemas.openxmlformats.org/spreadsheetml/2006/main" count="90" uniqueCount="81">
  <si>
    <t>From $ per ball Worksheet</t>
  </si>
  <si>
    <t xml:space="preserve">From Short Game Worksheet </t>
  </si>
  <si>
    <r>
      <t xml:space="preserve">100 - </t>
    </r>
    <r>
      <rPr>
        <b/>
        <sz val="11"/>
        <color theme="1"/>
        <rFont val="Times New Roman"/>
        <family val="1"/>
      </rPr>
      <t xml:space="preserve">Short Game </t>
    </r>
  </si>
  <si>
    <t xml:space="preserve">Overall Target Mix: </t>
  </si>
  <si>
    <t>Stock Balls</t>
  </si>
  <si>
    <t>From Chapter 23</t>
  </si>
  <si>
    <t>Available for Long Game</t>
  </si>
  <si>
    <r>
      <rPr>
        <b/>
        <sz val="11"/>
        <color theme="1"/>
        <rFont val="Times New Roman"/>
        <family val="1"/>
      </rPr>
      <t>Available</t>
    </r>
    <r>
      <rPr>
        <sz val="11"/>
        <color theme="1"/>
        <rFont val="Times New Roman"/>
        <family val="1"/>
      </rPr>
      <t xml:space="preserve"> -</t>
    </r>
    <r>
      <rPr>
        <b/>
        <sz val="11"/>
        <color theme="1"/>
        <rFont val="Times New Roman"/>
        <family val="1"/>
      </rPr>
      <t xml:space="preserve"> Assigned to Intermediate</t>
    </r>
    <r>
      <rPr>
        <sz val="11"/>
        <color theme="1"/>
        <rFont val="Times New Roman"/>
        <family val="1"/>
      </rPr>
      <t xml:space="preserve"> </t>
    </r>
  </si>
  <si>
    <t>Long Game Total Balls:</t>
  </si>
  <si>
    <t xml:space="preserve">Long Game Asset Mix </t>
  </si>
  <si>
    <t xml:space="preserve">Stock Balls </t>
  </si>
  <si>
    <t>Long Game Stock Balls:</t>
  </si>
  <si>
    <t>Bond Balls (Long)</t>
  </si>
  <si>
    <r>
      <rPr>
        <b/>
        <sz val="11"/>
        <color theme="1"/>
        <rFont val="Times New Roman"/>
        <family val="1"/>
      </rPr>
      <t>Bond Balls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Intermediate</t>
    </r>
  </si>
  <si>
    <t>Long Game Stock %</t>
  </si>
  <si>
    <r>
      <t>Stock Balls</t>
    </r>
    <r>
      <rPr>
        <sz val="11"/>
        <color theme="1"/>
        <rFont val="Times New Roman"/>
        <family val="1"/>
      </rPr>
      <t>/</t>
    </r>
    <r>
      <rPr>
        <b/>
        <sz val="11"/>
        <color theme="1"/>
        <rFont val="Times New Roman"/>
        <family val="1"/>
      </rPr>
      <t>Available for Long</t>
    </r>
  </si>
  <si>
    <t>Long Game Bond %</t>
  </si>
  <si>
    <r>
      <t>Bond Balls (Long)</t>
    </r>
    <r>
      <rPr>
        <sz val="11"/>
        <color theme="1"/>
        <rFont val="Times New Roman"/>
        <family val="1"/>
      </rPr>
      <t>/</t>
    </r>
    <r>
      <rPr>
        <b/>
        <sz val="11"/>
        <color theme="1"/>
        <rFont val="Times New Roman"/>
        <family val="1"/>
      </rPr>
      <t>Available for Long</t>
    </r>
  </si>
  <si>
    <t>Long Game Stock $</t>
  </si>
  <si>
    <t>Stock Balls x Ball Value</t>
  </si>
  <si>
    <t>Long Game Bond $</t>
  </si>
  <si>
    <t>Bond Balls (Long) x Ball Value</t>
  </si>
  <si>
    <t>Target Asset Mix Stock %</t>
  </si>
  <si>
    <t>Target Asset Mix Bond %</t>
  </si>
  <si>
    <t>$ PER BALL</t>
  </si>
  <si>
    <t>Total Portfolio $</t>
  </si>
  <si>
    <t>SHORT GAME</t>
  </si>
  <si>
    <t>Emergency Fund</t>
  </si>
  <si>
    <t>Income Gap - Annual</t>
  </si>
  <si>
    <t>Planned Purchases</t>
  </si>
  <si>
    <t>Result</t>
  </si>
  <si>
    <t>From Chapter 25</t>
  </si>
  <si>
    <t>© 2026 Golfing Dog Productions. All rights reserved.</t>
  </si>
  <si>
    <t>Long Game Stock Actual $:</t>
  </si>
  <si>
    <t>LONG GAME ASSET MIX</t>
  </si>
  <si>
    <t xml:space="preserve">$ PER BALL and SHORT GAME </t>
  </si>
  <si>
    <t>Divided by $ per ball</t>
  </si>
  <si>
    <t>Short Game Balls Needed: (rounded up)</t>
  </si>
  <si>
    <t>Balls Assigned to Intermediate</t>
  </si>
  <si>
    <t>Dollars Assigned to Intermediate</t>
  </si>
  <si>
    <t>Total Portfolio</t>
  </si>
  <si>
    <t xml:space="preserve">Income Gap - Monthly </t>
  </si>
  <si>
    <t xml:space="preserve">Emergency Fund </t>
  </si>
  <si>
    <t>Amount set aside for unplanned expenses</t>
  </si>
  <si>
    <t>Planned purchases during your short-term period</t>
  </si>
  <si>
    <t>Input</t>
  </si>
  <si>
    <t>Balls assigned to Intermediate</t>
  </si>
  <si>
    <t>Description/Source</t>
  </si>
  <si>
    <t>Target Asset Mix - Stocks %</t>
  </si>
  <si>
    <t>Target Asset Mix - Bonds %</t>
  </si>
  <si>
    <t>Stock % and Bond % Check</t>
  </si>
  <si>
    <t>Selected Short Game Period (Months)</t>
  </si>
  <si>
    <t>Short Term Number of Months</t>
  </si>
  <si>
    <t xml:space="preserve">From Entry Page: </t>
  </si>
  <si>
    <t>Balls Used, Short Game:</t>
  </si>
  <si>
    <t>Balls for Allocation:</t>
  </si>
  <si>
    <t xml:space="preserve">100 BALLS ALLOCATION </t>
  </si>
  <si>
    <t>WORKSHEETS ENTRY PAGE</t>
  </si>
  <si>
    <t xml:space="preserve">SHORT GAME </t>
  </si>
  <si>
    <t>ALLOCATIONS</t>
  </si>
  <si>
    <t>ENTER HERE:</t>
  </si>
  <si>
    <t>Your results will be found using the tabs at the bottom.</t>
  </si>
  <si>
    <t xml:space="preserve">Total Short Game: </t>
  </si>
  <si>
    <t>$ Per Ball</t>
  </si>
  <si>
    <t>Balls used for Short Game</t>
  </si>
  <si>
    <t>Available for Internediate and Long</t>
  </si>
  <si>
    <t xml:space="preserve">Description: </t>
  </si>
  <si>
    <t>Source:</t>
  </si>
  <si>
    <t>Stock Balls (Over entire allocation)</t>
  </si>
  <si>
    <t xml:space="preserve">Bond Balls (Over entire allocation) </t>
  </si>
  <si>
    <r>
      <rPr>
        <b/>
        <sz val="11"/>
        <color theme="1"/>
        <rFont val="Times New Roman"/>
        <family val="1"/>
      </rPr>
      <t>Stock %</t>
    </r>
    <r>
      <rPr>
        <sz val="11"/>
        <color theme="1"/>
        <rFont val="Times New Roman"/>
        <family val="1"/>
      </rPr>
      <t xml:space="preserve"> x </t>
    </r>
    <r>
      <rPr>
        <b/>
        <sz val="11"/>
        <color theme="1"/>
        <rFont val="Times New Roman"/>
        <family val="1"/>
      </rPr>
      <t>Available</t>
    </r>
  </si>
  <si>
    <r>
      <rPr>
        <b/>
        <sz val="11"/>
        <color theme="1"/>
        <rFont val="Times New Roman"/>
        <family val="1"/>
      </rPr>
      <t>Bond %</t>
    </r>
    <r>
      <rPr>
        <sz val="11"/>
        <color theme="1"/>
        <rFont val="Times New Roman"/>
        <family val="1"/>
      </rPr>
      <t xml:space="preserve"> x </t>
    </r>
    <r>
      <rPr>
        <b/>
        <sz val="11"/>
        <color theme="1"/>
        <rFont val="Times New Roman"/>
        <family val="1"/>
      </rPr>
      <t>Available</t>
    </r>
  </si>
  <si>
    <t>Long Game Bonds Actual $:</t>
  </si>
  <si>
    <t>Long Game Bond Balls:</t>
  </si>
  <si>
    <t>Total Stock Balls:</t>
  </si>
  <si>
    <t>Total Bond Balls:</t>
  </si>
  <si>
    <t xml:space="preserve">Short term for you in months. Most common is 12. </t>
  </si>
  <si>
    <r>
      <t xml:space="preserve">Total investable </t>
    </r>
    <r>
      <rPr>
        <b/>
        <i/>
        <sz val="12"/>
        <color theme="1"/>
        <rFont val="Times New Roman"/>
        <family val="1"/>
      </rPr>
      <t>ASSETS</t>
    </r>
    <r>
      <rPr>
        <b/>
        <i/>
        <sz val="11"/>
        <color theme="1"/>
        <rFont val="Times New Roman"/>
        <family val="1"/>
      </rPr>
      <t xml:space="preserve"> (do not include real estate)</t>
    </r>
  </si>
  <si>
    <r>
      <t>Monthly</t>
    </r>
    <r>
      <rPr>
        <b/>
        <i/>
        <sz val="12"/>
        <color theme="1"/>
        <rFont val="Times New Roman"/>
        <family val="1"/>
      </rPr>
      <t xml:space="preserve"> EXPENSES</t>
    </r>
    <r>
      <rPr>
        <b/>
        <i/>
        <sz val="11"/>
        <color theme="1"/>
        <rFont val="Times New Roman"/>
        <family val="1"/>
      </rPr>
      <t xml:space="preserve"> less sources of </t>
    </r>
    <r>
      <rPr>
        <b/>
        <i/>
        <sz val="12"/>
        <color theme="1"/>
        <rFont val="Times New Roman"/>
        <family val="1"/>
      </rPr>
      <t>INCOME</t>
    </r>
  </si>
  <si>
    <t>Calculated: Check-cell to make sure total is 100</t>
  </si>
  <si>
    <t xml:space="preserve">Enter your numbers on this “ENTRIES” page in the blue boxes.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</si>
</sst>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9"/>
      <color theme="6" tint="-0.499984740745262"/>
      <name val="Times New Roman"/>
      <family val="1"/>
    </font>
    <font>
      <b/>
      <sz val="9"/>
      <color theme="6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9"/>
      <color theme="1"/>
      <name val="Times New Roman"/>
      <family val="1"/>
    </font>
    <font>
      <b/>
      <sz val="18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i/>
      <sz val="12"/>
      <color rgb="FF3399FF"/>
      <name val="Times New Roman"/>
      <family val="1"/>
    </font>
    <font>
      <b/>
      <i/>
      <sz val="11"/>
      <color rgb="FF3399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164" fontId="5" fillId="0" borderId="0" xfId="0" applyNumberFormat="1" applyFont="1"/>
    <xf numFmtId="0" fontId="11" fillId="0" borderId="0" xfId="0" applyFont="1"/>
    <xf numFmtId="0" fontId="0" fillId="0" borderId="0" xfId="0" applyFill="1"/>
    <xf numFmtId="0" fontId="1" fillId="0" borderId="0" xfId="0" applyFont="1"/>
    <xf numFmtId="0" fontId="7" fillId="0" borderId="0" xfId="0" applyFont="1"/>
    <xf numFmtId="1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16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5" fillId="2" borderId="0" xfId="0" applyFont="1" applyFill="1" applyAlignment="1">
      <alignment horizontal="center"/>
    </xf>
    <xf numFmtId="164" fontId="7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3</xdr:col>
      <xdr:colOff>1428750</xdr:colOff>
      <xdr:row>35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84B670-ABF3-46DF-AACA-6619C5C6010B}"/>
            </a:ext>
          </a:extLst>
        </xdr:cNvPr>
        <xdr:cNvSpPr txBox="1"/>
      </xdr:nvSpPr>
      <xdr:spPr>
        <a:xfrm>
          <a:off x="609600" y="5524500"/>
          <a:ext cx="3476625" cy="65722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This worksheet is for educational purposes only and does not constitute financial, tax, or investment advice. Calculations are estimates based on the information you enter. Consult a qualified professional for advice specific to your situation.</a:t>
          </a:r>
          <a:endParaRPr lang="en-US" sz="9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1343025</xdr:colOff>
      <xdr:row>0</xdr:row>
      <xdr:rowOff>76200</xdr:rowOff>
    </xdr:from>
    <xdr:to>
      <xdr:col>4</xdr:col>
      <xdr:colOff>1966418</xdr:colOff>
      <xdr:row>4</xdr:row>
      <xdr:rowOff>9525</xdr:rowOff>
    </xdr:to>
    <xdr:pic>
      <xdr:nvPicPr>
        <xdr:cNvPr id="3" name="Picture 2" descr="Your Swing, Your Retirement: A Golf-Inspired Financial System for a Retirement You Control">
          <a:extLst>
            <a:ext uri="{FF2B5EF4-FFF2-40B4-BE49-F238E27FC236}">
              <a16:creationId xmlns:a16="http://schemas.microsoft.com/office/drawing/2014/main" id="{13F43EA0-0439-417C-83BA-5E1EDF5A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76200"/>
          <a:ext cx="623393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1543050</xdr:colOff>
      <xdr:row>31</xdr:row>
      <xdr:rowOff>171450</xdr:rowOff>
    </xdr:from>
    <xdr:to>
      <xdr:col>4</xdr:col>
      <xdr:colOff>2061756</xdr:colOff>
      <xdr:row>35</xdr:row>
      <xdr:rowOff>142872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209231-DE7E-48FC-B7B8-F44E68C6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6781800"/>
          <a:ext cx="518706" cy="733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31</xdr:row>
      <xdr:rowOff>76200</xdr:rowOff>
    </xdr:from>
    <xdr:to>
      <xdr:col>8</xdr:col>
      <xdr:colOff>137706</xdr:colOff>
      <xdr:row>35</xdr:row>
      <xdr:rowOff>47622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F3EBBD-6A01-4343-B45B-920D07E1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6248400"/>
          <a:ext cx="518706" cy="733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104775</xdr:colOff>
      <xdr:row>4</xdr:row>
      <xdr:rowOff>28575</xdr:rowOff>
    </xdr:from>
    <xdr:to>
      <xdr:col>8</xdr:col>
      <xdr:colOff>118568</xdr:colOff>
      <xdr:row>8</xdr:row>
      <xdr:rowOff>161925</xdr:rowOff>
    </xdr:to>
    <xdr:pic>
      <xdr:nvPicPr>
        <xdr:cNvPr id="3" name="Picture 2" descr="Your Swing, Your Retirement: A Golf-Inspired Financial System for a Retirement You Control">
          <a:extLst>
            <a:ext uri="{FF2B5EF4-FFF2-40B4-BE49-F238E27FC236}">
              <a16:creationId xmlns:a16="http://schemas.microsoft.com/office/drawing/2014/main" id="{336637BA-E241-4F7B-A1E9-1DCF9ABB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923925"/>
          <a:ext cx="623393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600075</xdr:colOff>
      <xdr:row>29</xdr:row>
      <xdr:rowOff>152400</xdr:rowOff>
    </xdr:from>
    <xdr:to>
      <xdr:col>4</xdr:col>
      <xdr:colOff>657225</xdr:colOff>
      <xdr:row>33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6F098E-1215-4602-B124-982977B17836}"/>
            </a:ext>
          </a:extLst>
        </xdr:cNvPr>
        <xdr:cNvSpPr txBox="1"/>
      </xdr:nvSpPr>
      <xdr:spPr>
        <a:xfrm>
          <a:off x="600075" y="5895975"/>
          <a:ext cx="3476625" cy="65722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This worksheet is for educational purposes only and does not constitute financial, tax, or investment advice. Calculations are estimates based on the information you enter. Consult a qualified professional for advice specific to your situation.</a:t>
          </a:r>
          <a:endParaRPr lang="en-US" sz="9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561975</xdr:colOff>
      <xdr:row>44</xdr:row>
      <xdr:rowOff>66675</xdr:rowOff>
    </xdr:from>
    <xdr:to>
      <xdr:col>6</xdr:col>
      <xdr:colOff>32931</xdr:colOff>
      <xdr:row>48</xdr:row>
      <xdr:rowOff>38097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F06397-5CC6-4365-B6F3-ADE0ED20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7324725"/>
          <a:ext cx="518706" cy="733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1</xdr:row>
      <xdr:rowOff>114300</xdr:rowOff>
    </xdr:from>
    <xdr:to>
      <xdr:col>5</xdr:col>
      <xdr:colOff>832943</xdr:colOff>
      <xdr:row>5</xdr:row>
      <xdr:rowOff>38100</xdr:rowOff>
    </xdr:to>
    <xdr:pic>
      <xdr:nvPicPr>
        <xdr:cNvPr id="3" name="Picture 2" descr="Your Swing, Your Retirement: A Golf-Inspired Financial System for a Retirement You Control">
          <a:extLst>
            <a:ext uri="{FF2B5EF4-FFF2-40B4-BE49-F238E27FC236}">
              <a16:creationId xmlns:a16="http://schemas.microsoft.com/office/drawing/2014/main" id="{4D9B214D-8DD8-4BE7-897D-5A6F32A20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04800"/>
          <a:ext cx="623393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41</xdr:row>
      <xdr:rowOff>171450</xdr:rowOff>
    </xdr:from>
    <xdr:to>
      <xdr:col>3</xdr:col>
      <xdr:colOff>1104900</xdr:colOff>
      <xdr:row>44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6A0E946-2388-4BA2-AEEC-64C727100FC4}"/>
            </a:ext>
          </a:extLst>
        </xdr:cNvPr>
        <xdr:cNvSpPr txBox="1"/>
      </xdr:nvSpPr>
      <xdr:spPr>
        <a:xfrm>
          <a:off x="619125" y="8448675"/>
          <a:ext cx="3476625" cy="657225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This worksheet is for educational purposes only and does not constitute financial, tax, or investment advice. Calculations are estimates based on the information you enter. Consult a qualified professional for advice specific to your situation.</a:t>
          </a:r>
          <a:endParaRPr lang="en-US" sz="9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89FAE-7A99-42D1-9579-1F06D9859C57}">
  <dimension ref="B3:E30"/>
  <sheetViews>
    <sheetView showGridLines="0" workbookViewId="0">
      <selection activeCell="E16" sqref="E16"/>
    </sheetView>
  </sheetViews>
  <sheetFormatPr defaultRowHeight="15" x14ac:dyDescent="0.25"/>
  <cols>
    <col min="1" max="1" width="9.140625" style="4"/>
    <col min="2" max="2" width="30.7109375" style="5" customWidth="1"/>
    <col min="3" max="3" width="3.5703125" style="5" customWidth="1"/>
    <col min="4" max="4" width="55" style="5" customWidth="1"/>
    <col min="5" max="5" width="31.140625" style="1" customWidth="1"/>
    <col min="6" max="16384" width="9.140625" style="4"/>
  </cols>
  <sheetData>
    <row r="3" spans="2:5" ht="25.5" x14ac:dyDescent="0.35">
      <c r="B3" s="8" t="s">
        <v>57</v>
      </c>
      <c r="C3" s="8"/>
    </row>
    <row r="4" spans="2:5" ht="25.5" x14ac:dyDescent="0.35">
      <c r="B4" s="8"/>
      <c r="C4" s="8"/>
    </row>
    <row r="5" spans="2:5" ht="15.75" x14ac:dyDescent="0.25">
      <c r="B5" s="39" t="s">
        <v>80</v>
      </c>
      <c r="C5" s="39"/>
      <c r="D5" s="40"/>
    </row>
    <row r="6" spans="2:5" x14ac:dyDescent="0.25">
      <c r="B6" s="40" t="s">
        <v>61</v>
      </c>
      <c r="C6" s="40"/>
      <c r="D6" s="40"/>
    </row>
    <row r="8" spans="2:5" x14ac:dyDescent="0.25">
      <c r="B8" s="5" t="s">
        <v>45</v>
      </c>
      <c r="D8" s="34" t="s">
        <v>47</v>
      </c>
      <c r="E8" s="20" t="s">
        <v>60</v>
      </c>
    </row>
    <row r="9" spans="2:5" x14ac:dyDescent="0.25">
      <c r="D9" s="34"/>
    </row>
    <row r="10" spans="2:5" ht="18.75" x14ac:dyDescent="0.3">
      <c r="B10" s="5" t="s">
        <v>40</v>
      </c>
      <c r="D10" s="34" t="s">
        <v>77</v>
      </c>
      <c r="E10" s="42"/>
    </row>
    <row r="11" spans="2:5" x14ac:dyDescent="0.25">
      <c r="D11" s="34"/>
      <c r="E11" s="18"/>
    </row>
    <row r="12" spans="2:5" x14ac:dyDescent="0.25">
      <c r="B12" s="5" t="s">
        <v>58</v>
      </c>
      <c r="D12" s="34"/>
    </row>
    <row r="13" spans="2:5" x14ac:dyDescent="0.25">
      <c r="D13" s="34"/>
    </row>
    <row r="14" spans="2:5" ht="18.75" x14ac:dyDescent="0.3">
      <c r="B14" s="5" t="s">
        <v>52</v>
      </c>
      <c r="D14" s="34" t="s">
        <v>76</v>
      </c>
      <c r="E14" s="43">
        <v>12</v>
      </c>
    </row>
    <row r="15" spans="2:5" x14ac:dyDescent="0.25">
      <c r="D15" s="34"/>
      <c r="E15" s="19"/>
    </row>
    <row r="16" spans="2:5" ht="18.75" x14ac:dyDescent="0.3">
      <c r="B16" s="5" t="s">
        <v>42</v>
      </c>
      <c r="D16" s="34" t="s">
        <v>43</v>
      </c>
      <c r="E16" s="42"/>
    </row>
    <row r="17" spans="2:5" x14ac:dyDescent="0.25">
      <c r="D17" s="34"/>
    </row>
    <row r="18" spans="2:5" ht="18.75" x14ac:dyDescent="0.3">
      <c r="B18" s="5" t="s">
        <v>41</v>
      </c>
      <c r="D18" s="34" t="s">
        <v>78</v>
      </c>
      <c r="E18" s="42"/>
    </row>
    <row r="19" spans="2:5" x14ac:dyDescent="0.25">
      <c r="D19" s="34"/>
    </row>
    <row r="20" spans="2:5" ht="18.75" x14ac:dyDescent="0.3">
      <c r="B20" s="5" t="s">
        <v>29</v>
      </c>
      <c r="D20" s="34" t="s">
        <v>44</v>
      </c>
      <c r="E20" s="42"/>
    </row>
    <row r="21" spans="2:5" x14ac:dyDescent="0.25">
      <c r="D21" s="34"/>
      <c r="E21" s="18"/>
    </row>
    <row r="22" spans="2:5" x14ac:dyDescent="0.25">
      <c r="B22" s="5" t="s">
        <v>59</v>
      </c>
      <c r="D22" s="34"/>
      <c r="E22" s="18"/>
    </row>
    <row r="23" spans="2:5" x14ac:dyDescent="0.25">
      <c r="D23" s="34"/>
    </row>
    <row r="24" spans="2:5" ht="18.75" x14ac:dyDescent="0.3">
      <c r="B24" s="5" t="s">
        <v>48</v>
      </c>
      <c r="D24" s="34" t="s">
        <v>5</v>
      </c>
      <c r="E24" s="43"/>
    </row>
    <row r="25" spans="2:5" x14ac:dyDescent="0.25">
      <c r="D25" s="34"/>
    </row>
    <row r="26" spans="2:5" ht="18.75" x14ac:dyDescent="0.3">
      <c r="B26" s="5" t="s">
        <v>49</v>
      </c>
      <c r="D26" s="34" t="s">
        <v>5</v>
      </c>
      <c r="E26" s="43"/>
    </row>
    <row r="27" spans="2:5" x14ac:dyDescent="0.25">
      <c r="D27" s="34"/>
      <c r="E27" s="19"/>
    </row>
    <row r="28" spans="2:5" x14ac:dyDescent="0.25">
      <c r="B28" s="5" t="s">
        <v>50</v>
      </c>
      <c r="D28" s="34" t="s">
        <v>79</v>
      </c>
      <c r="E28" s="41" t="str">
        <f>IF(E24 + E26 = 100, "100 CONFIRMED", "Must equal 100")</f>
        <v>Must equal 100</v>
      </c>
    </row>
    <row r="29" spans="2:5" x14ac:dyDescent="0.25">
      <c r="D29" s="34"/>
      <c r="E29" s="19"/>
    </row>
    <row r="30" spans="2:5" ht="18.75" x14ac:dyDescent="0.3">
      <c r="B30" s="5" t="s">
        <v>46</v>
      </c>
      <c r="D30" s="34" t="s">
        <v>31</v>
      </c>
      <c r="E30" s="43"/>
    </row>
  </sheetData>
  <sheetProtection algorithmName="SHA-512" hashValue="YXKpYsRy1voPk0xrHCSW6EUcHb/XBoUCXXdHG4WkU+zhbB2cIFJBvzkZBWwTPzgFQZGtk+3GvdwGwRoUT0MZ8w==" saltValue="GALguDI7d467T/Mu88pkug==" spinCount="100000" sheet="1" objects="1" scenarios="1" selectLockedCells="1"/>
  <conditionalFormatting sqref="E28">
    <cfRule type="cellIs" dxfId="1" priority="3" operator="equal">
      <formula>100</formula>
    </cfRule>
    <cfRule type="cellIs" dxfId="2" priority="2" operator="equal">
      <formula>"100 CONFIRMED"</formula>
    </cfRule>
    <cfRule type="cellIs" dxfId="0" priority="1" operator="equal">
      <formula>"Must equal 100"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F351-998B-4EBE-8810-1068E1265BB7}">
  <dimension ref="B3:G35"/>
  <sheetViews>
    <sheetView showGridLines="0" topLeftCell="A8" workbookViewId="0">
      <selection activeCell="I18" sqref="I18"/>
    </sheetView>
  </sheetViews>
  <sheetFormatPr defaultRowHeight="15" x14ac:dyDescent="0.25"/>
  <cols>
    <col min="2" max="2" width="9.140625" style="14"/>
    <col min="3" max="3" width="14" customWidth="1"/>
    <col min="4" max="4" width="19" style="5" customWidth="1"/>
    <col min="5" max="5" width="13" style="22" customWidth="1"/>
  </cols>
  <sheetData>
    <row r="3" spans="2:7" ht="25.5" x14ac:dyDescent="0.35">
      <c r="B3" s="8" t="s">
        <v>35</v>
      </c>
      <c r="C3" s="8"/>
      <c r="D3" s="8"/>
    </row>
    <row r="6" spans="2:7" ht="20.25" x14ac:dyDescent="0.3">
      <c r="B6" s="2" t="s">
        <v>24</v>
      </c>
      <c r="C6" s="4"/>
      <c r="D6" s="11"/>
      <c r="E6" s="20"/>
    </row>
    <row r="7" spans="2:7" x14ac:dyDescent="0.25">
      <c r="B7" s="5"/>
      <c r="C7" s="4"/>
      <c r="D7" s="11"/>
      <c r="E7" s="20"/>
    </row>
    <row r="8" spans="2:7" x14ac:dyDescent="0.25">
      <c r="B8" s="5" t="s">
        <v>25</v>
      </c>
      <c r="C8" s="4"/>
      <c r="D8" s="12"/>
      <c r="E8" s="23">
        <f>ENTRIES!E10</f>
        <v>0</v>
      </c>
    </row>
    <row r="9" spans="2:7" x14ac:dyDescent="0.25">
      <c r="B9" s="5"/>
      <c r="C9" s="4"/>
      <c r="E9" s="24"/>
    </row>
    <row r="10" spans="2:7" x14ac:dyDescent="0.25">
      <c r="B10" s="5"/>
      <c r="C10" s="4"/>
      <c r="E10" s="24"/>
      <c r="G10" s="13"/>
    </row>
    <row r="11" spans="2:7" x14ac:dyDescent="0.25">
      <c r="B11" s="5"/>
      <c r="C11" s="4"/>
      <c r="E11" s="24"/>
    </row>
    <row r="12" spans="2:7" ht="18.75" x14ac:dyDescent="0.3">
      <c r="B12" s="5" t="s">
        <v>24</v>
      </c>
      <c r="C12" s="4"/>
      <c r="E12" s="17">
        <f>E8/100</f>
        <v>0</v>
      </c>
    </row>
    <row r="13" spans="2:7" x14ac:dyDescent="0.25">
      <c r="B13" s="5"/>
      <c r="C13" s="4"/>
      <c r="E13" s="20"/>
    </row>
    <row r="14" spans="2:7" x14ac:dyDescent="0.25">
      <c r="B14" s="5"/>
      <c r="C14" s="4"/>
      <c r="D14" s="11"/>
      <c r="E14" s="20"/>
    </row>
    <row r="16" spans="2:7" ht="25.5" x14ac:dyDescent="0.35">
      <c r="B16" s="8" t="s">
        <v>26</v>
      </c>
      <c r="C16" s="4"/>
      <c r="E16" s="20"/>
      <c r="F16" s="4"/>
    </row>
    <row r="17" spans="2:6" ht="20.25" x14ac:dyDescent="0.3">
      <c r="B17" s="2"/>
      <c r="C17" s="4"/>
      <c r="E17" s="20"/>
      <c r="F17" s="4"/>
    </row>
    <row r="18" spans="2:6" ht="18.75" x14ac:dyDescent="0.3">
      <c r="B18" s="5" t="s">
        <v>51</v>
      </c>
      <c r="C18" s="4"/>
      <c r="E18" s="7">
        <f>ENTRIES!E14</f>
        <v>12</v>
      </c>
      <c r="F18" s="4"/>
    </row>
    <row r="19" spans="2:6" x14ac:dyDescent="0.25">
      <c r="B19" s="5"/>
      <c r="C19" s="4"/>
      <c r="E19" s="20"/>
      <c r="F19" s="4"/>
    </row>
    <row r="20" spans="2:6" x14ac:dyDescent="0.25">
      <c r="B20" s="5" t="s">
        <v>27</v>
      </c>
      <c r="C20" s="4"/>
      <c r="D20" s="12"/>
      <c r="E20" s="23">
        <f>ENTRIES!E16</f>
        <v>0</v>
      </c>
      <c r="F20" s="4"/>
    </row>
    <row r="21" spans="2:6" x14ac:dyDescent="0.25">
      <c r="B21" s="5" t="s">
        <v>28</v>
      </c>
      <c r="C21" s="4"/>
      <c r="D21" s="12"/>
      <c r="E21" s="23">
        <f>ENTRIES!E18*ENTRIES!E14</f>
        <v>0</v>
      </c>
      <c r="F21" s="4"/>
    </row>
    <row r="22" spans="2:6" x14ac:dyDescent="0.25">
      <c r="B22" s="5" t="s">
        <v>29</v>
      </c>
      <c r="C22" s="4"/>
      <c r="D22" s="12"/>
      <c r="E22" s="23">
        <f>ENTRIES!E20</f>
        <v>0</v>
      </c>
      <c r="F22" s="4"/>
    </row>
    <row r="23" spans="2:6" x14ac:dyDescent="0.25">
      <c r="B23" s="5"/>
      <c r="C23" s="4"/>
      <c r="E23" s="20"/>
      <c r="F23" s="4"/>
    </row>
    <row r="24" spans="2:6" ht="18.75" x14ac:dyDescent="0.3">
      <c r="B24" s="5" t="s">
        <v>62</v>
      </c>
      <c r="C24" s="4"/>
      <c r="E24" s="17">
        <f>E20+E21+E22</f>
        <v>0</v>
      </c>
      <c r="F24" s="4"/>
    </row>
    <row r="25" spans="2:6" x14ac:dyDescent="0.25">
      <c r="B25" s="5"/>
      <c r="C25" s="4"/>
      <c r="E25" s="20"/>
      <c r="F25" s="4"/>
    </row>
    <row r="26" spans="2:6" x14ac:dyDescent="0.25">
      <c r="B26" s="5" t="s">
        <v>36</v>
      </c>
      <c r="C26" s="4"/>
      <c r="E26" s="25">
        <f>E12</f>
        <v>0</v>
      </c>
      <c r="F26" s="4"/>
    </row>
    <row r="27" spans="2:6" x14ac:dyDescent="0.25">
      <c r="B27" s="5" t="s">
        <v>30</v>
      </c>
      <c r="C27" s="4"/>
      <c r="E27" s="26" t="e">
        <f>E24/E26</f>
        <v>#DIV/0!</v>
      </c>
      <c r="F27" s="4"/>
    </row>
    <row r="28" spans="2:6" x14ac:dyDescent="0.25">
      <c r="B28" s="5"/>
      <c r="C28" s="4"/>
      <c r="E28" s="20"/>
      <c r="F28" s="4"/>
    </row>
    <row r="29" spans="2:6" ht="18.75" x14ac:dyDescent="0.3">
      <c r="B29" s="5" t="s">
        <v>37</v>
      </c>
      <c r="C29" s="4"/>
      <c r="E29" s="16" t="e">
        <f>ROUNDUP(E27,0)</f>
        <v>#DIV/0!</v>
      </c>
      <c r="F29" s="4"/>
    </row>
    <row r="30" spans="2:6" ht="18.75" x14ac:dyDescent="0.3">
      <c r="B30" s="5"/>
      <c r="C30" s="4"/>
      <c r="E30" s="16"/>
      <c r="F30" s="4"/>
    </row>
    <row r="31" spans="2:6" x14ac:dyDescent="0.25">
      <c r="B31" s="5"/>
      <c r="C31" s="4"/>
      <c r="E31" s="20"/>
      <c r="F31" s="4"/>
    </row>
    <row r="35" spans="2:2" x14ac:dyDescent="0.25">
      <c r="B35" s="5" t="s">
        <v>32</v>
      </c>
    </row>
  </sheetData>
  <sheetProtection algorithmName="SHA-512" hashValue="wv7OE+pgM60BEKFyiCuVTxI22Pgd7Fsh6B9yQxP2T2MMTJ0E4cJqy9G99UQtce+voMWyJ0fejQFISqWdXwRlPg==" saltValue="mJ9GgvuRedilPlz4dDFyvQ==" spinCount="100000" sheet="1" objects="1" scenarios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C28A-D3F3-407B-8673-9A669EE8BBC5}">
  <dimension ref="B3:F47"/>
  <sheetViews>
    <sheetView showGridLines="0" tabSelected="1" workbookViewId="0">
      <selection sqref="A1:XFD1048576"/>
    </sheetView>
  </sheetViews>
  <sheetFormatPr defaultRowHeight="15" x14ac:dyDescent="0.25"/>
  <cols>
    <col min="2" max="2" width="41.5703125" style="14" customWidth="1"/>
    <col min="3" max="3" width="2.7109375" customWidth="1"/>
    <col min="4" max="4" width="36.140625" customWidth="1"/>
    <col min="5" max="5" width="28.5703125" style="14" customWidth="1"/>
    <col min="6" max="6" width="15.7109375" style="14" customWidth="1"/>
  </cols>
  <sheetData>
    <row r="3" spans="2:6" ht="26.25" x14ac:dyDescent="0.4">
      <c r="B3" s="8" t="s">
        <v>56</v>
      </c>
      <c r="C3" s="9"/>
      <c r="D3" s="9"/>
      <c r="E3" s="20"/>
      <c r="F3" s="20"/>
    </row>
    <row r="4" spans="2:6" ht="20.25" x14ac:dyDescent="0.3">
      <c r="B4" s="2"/>
      <c r="C4" s="3"/>
      <c r="D4" s="4"/>
      <c r="E4" s="20"/>
      <c r="F4" s="20"/>
    </row>
    <row r="5" spans="2:6" ht="20.25" x14ac:dyDescent="0.3">
      <c r="B5" s="2"/>
      <c r="C5" s="3"/>
      <c r="D5" s="4"/>
      <c r="E5" s="20"/>
      <c r="F5" s="20"/>
    </row>
    <row r="6" spans="2:6" x14ac:dyDescent="0.25">
      <c r="B6" s="5" t="s">
        <v>66</v>
      </c>
      <c r="C6" s="4"/>
      <c r="D6" s="4" t="s">
        <v>67</v>
      </c>
      <c r="E6" s="20"/>
      <c r="F6" s="20"/>
    </row>
    <row r="7" spans="2:6" x14ac:dyDescent="0.25">
      <c r="B7" s="5"/>
      <c r="C7" s="4"/>
      <c r="D7" s="4"/>
      <c r="E7" s="20"/>
      <c r="F7" s="20"/>
    </row>
    <row r="8" spans="2:6" x14ac:dyDescent="0.25">
      <c r="B8" s="5" t="s">
        <v>63</v>
      </c>
      <c r="C8" s="4"/>
      <c r="D8" s="5" t="s">
        <v>0</v>
      </c>
      <c r="E8" s="20"/>
      <c r="F8" s="25">
        <f>'Per Ball and Short Game'!E12</f>
        <v>0</v>
      </c>
    </row>
    <row r="9" spans="2:6" x14ac:dyDescent="0.25">
      <c r="B9" s="5" t="s">
        <v>64</v>
      </c>
      <c r="C9" s="5"/>
      <c r="D9" s="5" t="s">
        <v>1</v>
      </c>
      <c r="E9" s="21" t="s">
        <v>54</v>
      </c>
      <c r="F9" s="27" t="e">
        <f>'Per Ball and Short Game'!E29</f>
        <v>#DIV/0!</v>
      </c>
    </row>
    <row r="10" spans="2:6" x14ac:dyDescent="0.25">
      <c r="B10" s="34"/>
      <c r="C10" s="6"/>
      <c r="D10" s="4"/>
      <c r="E10" s="21"/>
      <c r="F10" s="28"/>
    </row>
    <row r="11" spans="2:6" x14ac:dyDescent="0.25">
      <c r="B11" s="5" t="s">
        <v>65</v>
      </c>
      <c r="C11" s="4"/>
      <c r="D11" s="4" t="s">
        <v>2</v>
      </c>
      <c r="E11" s="21" t="s">
        <v>55</v>
      </c>
      <c r="F11" s="27" t="e">
        <f>100-F9</f>
        <v>#DIV/0!</v>
      </c>
    </row>
    <row r="12" spans="2:6" x14ac:dyDescent="0.25">
      <c r="B12" s="34" t="s">
        <v>3</v>
      </c>
      <c r="C12" s="4"/>
      <c r="D12" s="4"/>
      <c r="E12" s="20"/>
      <c r="F12" s="28"/>
    </row>
    <row r="13" spans="2:6" x14ac:dyDescent="0.25">
      <c r="B13" s="5" t="s">
        <v>22</v>
      </c>
      <c r="C13" s="4"/>
      <c r="D13" s="5" t="s">
        <v>5</v>
      </c>
      <c r="E13" s="10" t="s">
        <v>53</v>
      </c>
      <c r="F13" s="29">
        <f>ENTRIES!E24/100</f>
        <v>0</v>
      </c>
    </row>
    <row r="14" spans="2:6" x14ac:dyDescent="0.25">
      <c r="B14" s="5" t="s">
        <v>23</v>
      </c>
      <c r="C14" s="4"/>
      <c r="D14" s="5" t="s">
        <v>5</v>
      </c>
      <c r="E14" s="10" t="s">
        <v>53</v>
      </c>
      <c r="F14" s="29">
        <f>ENTRIES!E26/100</f>
        <v>0</v>
      </c>
    </row>
    <row r="15" spans="2:6" x14ac:dyDescent="0.25">
      <c r="B15" s="34"/>
      <c r="C15" s="4"/>
      <c r="D15" s="4"/>
      <c r="E15" s="20"/>
      <c r="F15" s="38" t="str">
        <f>IF(ENTRIES!E24 + ENTRIES!E26 = 100, "  ", "Does not equal 100")</f>
        <v>Does not equal 100</v>
      </c>
    </row>
    <row r="16" spans="2:6" x14ac:dyDescent="0.25">
      <c r="B16" s="5" t="s">
        <v>68</v>
      </c>
      <c r="C16" s="5"/>
      <c r="D16" s="4" t="s">
        <v>70</v>
      </c>
      <c r="E16" s="21" t="s">
        <v>74</v>
      </c>
      <c r="F16" s="27" t="e">
        <f>(F13*100)*F11*0.01</f>
        <v>#DIV/0!</v>
      </c>
    </row>
    <row r="17" spans="2:6" x14ac:dyDescent="0.25">
      <c r="B17" s="5" t="s">
        <v>69</v>
      </c>
      <c r="C17" s="5"/>
      <c r="D17" s="4" t="s">
        <v>71</v>
      </c>
      <c r="E17" s="21" t="s">
        <v>75</v>
      </c>
      <c r="F17" s="27" t="e">
        <f>(F14*100)*F11*0.01</f>
        <v>#DIV/0!</v>
      </c>
    </row>
    <row r="18" spans="2:6" x14ac:dyDescent="0.25">
      <c r="B18" s="5"/>
      <c r="C18" s="4"/>
      <c r="D18" s="4"/>
      <c r="E18" s="20"/>
      <c r="F18" s="28"/>
    </row>
    <row r="19" spans="2:6" x14ac:dyDescent="0.25">
      <c r="B19" s="35"/>
      <c r="C19" s="4"/>
      <c r="D19" s="4"/>
      <c r="E19" s="20"/>
      <c r="F19" s="28"/>
    </row>
    <row r="20" spans="2:6" x14ac:dyDescent="0.25">
      <c r="B20" s="5" t="s">
        <v>38</v>
      </c>
      <c r="C20" s="5"/>
      <c r="D20" s="5" t="s">
        <v>31</v>
      </c>
      <c r="E20" s="10" t="s">
        <v>53</v>
      </c>
      <c r="F20" s="30">
        <f>ENTRIES!E30</f>
        <v>0</v>
      </c>
    </row>
    <row r="21" spans="2:6" x14ac:dyDescent="0.25">
      <c r="B21" s="34"/>
      <c r="C21" s="4"/>
      <c r="D21" s="4"/>
      <c r="E21" s="20"/>
      <c r="F21" s="28"/>
    </row>
    <row r="22" spans="2:6" x14ac:dyDescent="0.25">
      <c r="B22" s="5" t="s">
        <v>39</v>
      </c>
      <c r="C22" s="4"/>
      <c r="D22" s="4"/>
      <c r="E22" s="20"/>
      <c r="F22" s="25">
        <f>F20*'Per Ball and Short Game'!E12</f>
        <v>0</v>
      </c>
    </row>
    <row r="23" spans="2:6" x14ac:dyDescent="0.25">
      <c r="B23" s="34"/>
      <c r="C23" s="4"/>
      <c r="D23" s="4"/>
      <c r="E23" s="20"/>
      <c r="F23" s="28"/>
    </row>
    <row r="24" spans="2:6" x14ac:dyDescent="0.25">
      <c r="B24" s="5" t="s">
        <v>6</v>
      </c>
      <c r="C24" s="5"/>
      <c r="D24" s="4" t="s">
        <v>7</v>
      </c>
      <c r="E24" s="21" t="s">
        <v>8</v>
      </c>
      <c r="F24" s="28" t="e">
        <f>F11-F20</f>
        <v>#DIV/0!</v>
      </c>
    </row>
    <row r="25" spans="2:6" x14ac:dyDescent="0.25">
      <c r="B25" s="5"/>
      <c r="C25" s="4"/>
      <c r="D25" s="4"/>
      <c r="E25" s="21"/>
      <c r="F25" s="28"/>
    </row>
    <row r="26" spans="2:6" x14ac:dyDescent="0.25">
      <c r="B26" s="5" t="s">
        <v>9</v>
      </c>
      <c r="C26" s="4"/>
      <c r="D26" s="4"/>
      <c r="E26" s="21"/>
      <c r="F26" s="28"/>
    </row>
    <row r="27" spans="2:6" x14ac:dyDescent="0.25">
      <c r="B27" s="5"/>
      <c r="C27" s="4"/>
      <c r="D27" s="4"/>
      <c r="E27" s="21"/>
      <c r="F27" s="28"/>
    </row>
    <row r="28" spans="2:6" x14ac:dyDescent="0.25">
      <c r="B28" s="5" t="s">
        <v>4</v>
      </c>
      <c r="C28" s="5"/>
      <c r="D28" s="5" t="s">
        <v>10</v>
      </c>
      <c r="E28" s="21" t="s">
        <v>11</v>
      </c>
      <c r="F28" s="32" t="e">
        <f>F16</f>
        <v>#DIV/0!</v>
      </c>
    </row>
    <row r="29" spans="2:6" x14ac:dyDescent="0.25">
      <c r="B29" s="34"/>
      <c r="C29" s="5"/>
      <c r="D29" s="5"/>
      <c r="E29" s="21"/>
      <c r="F29" s="31"/>
    </row>
    <row r="30" spans="2:6" x14ac:dyDescent="0.25">
      <c r="B30" s="5" t="s">
        <v>12</v>
      </c>
      <c r="C30" s="5"/>
      <c r="D30" s="4" t="s">
        <v>13</v>
      </c>
      <c r="E30" s="21" t="s">
        <v>73</v>
      </c>
      <c r="F30" s="32" t="e">
        <f>F17-F20</f>
        <v>#DIV/0!</v>
      </c>
    </row>
    <row r="31" spans="2:6" x14ac:dyDescent="0.25">
      <c r="B31" s="5"/>
      <c r="C31" s="5"/>
      <c r="D31" s="4"/>
      <c r="E31" s="21"/>
      <c r="F31" s="28"/>
    </row>
    <row r="32" spans="2:6" x14ac:dyDescent="0.25">
      <c r="B32" s="5"/>
      <c r="C32" s="4"/>
      <c r="D32" s="4"/>
      <c r="E32" s="21"/>
      <c r="F32" s="28"/>
    </row>
    <row r="33" spans="2:6" ht="18.75" x14ac:dyDescent="0.3">
      <c r="B33" s="15" t="s">
        <v>34</v>
      </c>
      <c r="C33" s="4"/>
      <c r="D33" s="4"/>
      <c r="E33" s="21"/>
      <c r="F33" s="28"/>
    </row>
    <row r="34" spans="2:6" x14ac:dyDescent="0.25">
      <c r="B34" s="34"/>
      <c r="C34" s="4"/>
      <c r="D34" s="4"/>
      <c r="E34" s="21"/>
      <c r="F34" s="28"/>
    </row>
    <row r="35" spans="2:6" x14ac:dyDescent="0.25">
      <c r="B35" s="5" t="s">
        <v>14</v>
      </c>
      <c r="C35" s="4"/>
      <c r="D35" s="5" t="s">
        <v>15</v>
      </c>
      <c r="E35" s="21"/>
      <c r="F35" s="33" t="e">
        <f>F28/F24</f>
        <v>#DIV/0!</v>
      </c>
    </row>
    <row r="36" spans="2:6" x14ac:dyDescent="0.25">
      <c r="B36" s="34"/>
      <c r="C36" s="4"/>
      <c r="D36" s="5"/>
      <c r="E36" s="21"/>
      <c r="F36" s="28"/>
    </row>
    <row r="37" spans="2:6" x14ac:dyDescent="0.25">
      <c r="B37" s="5" t="s">
        <v>16</v>
      </c>
      <c r="C37" s="4"/>
      <c r="D37" s="5" t="s">
        <v>17</v>
      </c>
      <c r="E37" s="21"/>
      <c r="F37" s="33" t="e">
        <f>F30/F24</f>
        <v>#DIV/0!</v>
      </c>
    </row>
    <row r="38" spans="2:6" x14ac:dyDescent="0.25">
      <c r="B38" s="5"/>
      <c r="C38" s="4"/>
      <c r="D38" s="4"/>
      <c r="E38" s="21"/>
      <c r="F38" s="28"/>
    </row>
    <row r="39" spans="2:6" ht="22.5" x14ac:dyDescent="0.3">
      <c r="B39" s="5" t="s">
        <v>18</v>
      </c>
      <c r="C39" s="4"/>
      <c r="D39" s="5" t="s">
        <v>19</v>
      </c>
      <c r="E39" s="21" t="s">
        <v>33</v>
      </c>
      <c r="F39" s="36" t="e">
        <f>F16*F8</f>
        <v>#DIV/0!</v>
      </c>
    </row>
    <row r="40" spans="2:6" ht="22.5" x14ac:dyDescent="0.3">
      <c r="B40" s="5"/>
      <c r="C40" s="4"/>
      <c r="D40" s="5"/>
      <c r="E40" s="21"/>
      <c r="F40" s="37"/>
    </row>
    <row r="41" spans="2:6" ht="22.5" x14ac:dyDescent="0.3">
      <c r="B41" s="5" t="s">
        <v>20</v>
      </c>
      <c r="C41" s="4"/>
      <c r="D41" s="5" t="s">
        <v>21</v>
      </c>
      <c r="E41" s="21" t="s">
        <v>72</v>
      </c>
      <c r="F41" s="36" t="e">
        <f>F30*F8</f>
        <v>#DIV/0!</v>
      </c>
    </row>
    <row r="42" spans="2:6" ht="18.75" x14ac:dyDescent="0.3">
      <c r="B42" s="5"/>
      <c r="C42" s="4"/>
      <c r="D42" s="4"/>
      <c r="E42" s="20"/>
      <c r="F42" s="17"/>
    </row>
    <row r="43" spans="2:6" ht="18.75" x14ac:dyDescent="0.3">
      <c r="B43" s="5"/>
      <c r="C43" s="4"/>
      <c r="D43" s="4"/>
      <c r="E43" s="20"/>
      <c r="F43" s="17"/>
    </row>
    <row r="44" spans="2:6" ht="18.75" x14ac:dyDescent="0.3">
      <c r="B44" s="5"/>
      <c r="C44" s="4"/>
      <c r="D44" s="4"/>
      <c r="E44" s="20"/>
      <c r="F44" s="17"/>
    </row>
    <row r="45" spans="2:6" x14ac:dyDescent="0.25">
      <c r="B45" s="5"/>
      <c r="C45" s="4"/>
      <c r="D45" s="4"/>
      <c r="E45" s="20"/>
      <c r="F45" s="20"/>
    </row>
    <row r="46" spans="2:6" x14ac:dyDescent="0.25">
      <c r="B46" s="5"/>
      <c r="C46" s="4"/>
      <c r="D46" s="4"/>
      <c r="E46" s="20"/>
      <c r="F46" s="20"/>
    </row>
    <row r="47" spans="2:6" x14ac:dyDescent="0.25">
      <c r="B47" s="5" t="s">
        <v>32</v>
      </c>
    </row>
  </sheetData>
  <sheetProtection algorithmName="SHA-512" hashValue="n0PdS6Xcw20uIDa0/eJxNH9OZ1JMUgFG9PUmGoXe0vzgj9heCi5LQ32aLYriCktKCy/9yjmW5nx9Ri4J/bABKg==" saltValue="SmO0CPsyLVH04gdd8P3Q/w==" spinCount="100000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ENTRIES</vt:lpstr>
      <vt:lpstr>Per Ball and Short Game</vt:lpstr>
      <vt:lpstr>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Hyatt</dc:creator>
  <cp:lastModifiedBy>Lee Hyatt</cp:lastModifiedBy>
  <dcterms:created xsi:type="dcterms:W3CDTF">2026-05-26T20:43:11Z</dcterms:created>
  <dcterms:modified xsi:type="dcterms:W3CDTF">2026-05-28T04:33:10Z</dcterms:modified>
</cp:coreProperties>
</file>